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2"/>
  </bookViews>
  <sheets>
    <sheet name="monitoring - algoritmy" sheetId="1" r:id="rId1"/>
    <sheet name="výpočet" sheetId="2" r:id="rId2"/>
    <sheet name="dluhová služba za 2009" sheetId="3" r:id="rId3"/>
  </sheets>
  <definedNames/>
  <calcPr fullCalcOnLoad="1"/>
</workbook>
</file>

<file path=xl/sharedStrings.xml><?xml version="1.0" encoding="utf-8"?>
<sst xmlns="http://schemas.openxmlformats.org/spreadsheetml/2006/main" count="123" uniqueCount="70">
  <si>
    <t>Ukazatel</t>
  </si>
  <si>
    <t>poznámka</t>
  </si>
  <si>
    <t xml:space="preserve">                               Zdroj údajů</t>
  </si>
  <si>
    <t>Počet obyvatel</t>
  </si>
  <si>
    <t>Příjem celkem ( po konsolidaci )</t>
  </si>
  <si>
    <t>Fin 2-12</t>
  </si>
  <si>
    <t>číslo</t>
  </si>
  <si>
    <t>sloupce</t>
  </si>
  <si>
    <t>RS - tř.1+2+3+4 po konsolidaci</t>
  </si>
  <si>
    <t>přičíst příjmy z HČ</t>
  </si>
  <si>
    <t>Úroky</t>
  </si>
  <si>
    <t>RS - položka 5141</t>
  </si>
  <si>
    <t>přičíst kapitalizované úroky</t>
  </si>
  <si>
    <t>Uhrazené splátky dluhopisů a půjček</t>
  </si>
  <si>
    <t>RS - položky 8xx2,8xx4</t>
  </si>
  <si>
    <t>splátka krátkodob.úvěru</t>
  </si>
  <si>
    <t>Dluhová služba celkem</t>
  </si>
  <si>
    <t>součet sl.3 a 4</t>
  </si>
  <si>
    <t>podíl sl. 5 a 2</t>
  </si>
  <si>
    <t>Rozvaha aktiv a pasiv</t>
  </si>
  <si>
    <t>Rozvaha</t>
  </si>
  <si>
    <t>ř. 125 ( 202 )</t>
  </si>
  <si>
    <t>Cizí zdroje a PNFV</t>
  </si>
  <si>
    <t>ř. 150,159</t>
  </si>
  <si>
    <t>součet za obec + jí zřízené PO</t>
  </si>
  <si>
    <t>Stav na bankovních účtech</t>
  </si>
  <si>
    <t>ř. 96-obce,ř.83-PO</t>
  </si>
  <si>
    <t>Úvěry a komunální obligace</t>
  </si>
  <si>
    <t>ř.161,ř.190 - 192</t>
  </si>
  <si>
    <t>Přijaté NFV a ostatní dluhy</t>
  </si>
  <si>
    <t>ř.150,164-165,168,193-194</t>
  </si>
  <si>
    <t>Zadluženost celkem</t>
  </si>
  <si>
    <t>součet sl. 10 a 11</t>
  </si>
  <si>
    <t>Podíl CZ a PNFV k celk.aktivům ( v% )</t>
  </si>
  <si>
    <t>podíl sl. 8 a 7</t>
  </si>
  <si>
    <t>Podíl zadluženosti na CZ a PNFV ( v % )</t>
  </si>
  <si>
    <t>podíl sl. 12 a 8</t>
  </si>
  <si>
    <t>vyšší než 24,99%</t>
  </si>
  <si>
    <t>Zadluženost ( CZ a PNFV ) na 1 obyvatele</t>
  </si>
  <si>
    <t>podíl sl. 8 a 1</t>
  </si>
  <si>
    <t>Oběžná aktiva</t>
  </si>
  <si>
    <t>ř. 42</t>
  </si>
  <si>
    <t>Krátkodobé závazky</t>
  </si>
  <si>
    <t>ř. 189</t>
  </si>
  <si>
    <t>Celková likvidita</t>
  </si>
  <si>
    <t>podíl sl. 16 a 17</t>
  </si>
  <si>
    <t>v rozmezí 0 až 1</t>
  </si>
  <si>
    <t>MONITORING DLUHOVÉ SLUŽBY</t>
  </si>
  <si>
    <t>ZŠ Nádraží</t>
  </si>
  <si>
    <t>ZŠ Plešivec</t>
  </si>
  <si>
    <t>ZŠ TGM</t>
  </si>
  <si>
    <t>ZŠ Linecká</t>
  </si>
  <si>
    <t>MŠ TGM</t>
  </si>
  <si>
    <t>MŠ Za soudem</t>
  </si>
  <si>
    <t>MŠ Vyšehrad</t>
  </si>
  <si>
    <t>MŠ Nádraží</t>
  </si>
  <si>
    <t>M.knihovna</t>
  </si>
  <si>
    <t>město ČK</t>
  </si>
  <si>
    <t>celkem</t>
  </si>
  <si>
    <t>v tis. Kč</t>
  </si>
  <si>
    <t>Ukazatel dluhové služby ( v % )</t>
  </si>
  <si>
    <t>Podíl CZ a PNFV k celk.aktivům ( v % )</t>
  </si>
  <si>
    <t>ČSÚ-vyhl.316/2008</t>
  </si>
  <si>
    <t>ČESKÝ KRUMLOV</t>
  </si>
  <si>
    <t>MŠ Tavírna</t>
  </si>
  <si>
    <t>MONITORING DLUHOVÉ SLUŽBY - k 31.12.2009</t>
  </si>
  <si>
    <t>MŠ Plešivec 279 I.</t>
  </si>
  <si>
    <t>MŠ Plešivec 391-II.</t>
  </si>
  <si>
    <t>MONITORING DLUHOVÉ SLUŽBY - ke 31.12.2009</t>
  </si>
  <si>
    <t>Počet obyvatel trvale bydl.( vč.cizinců 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</si>
</sst>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5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9"/>
      <color indexed="10"/>
      <name val="Arial"/>
      <family val="0"/>
    </font>
    <font>
      <b/>
      <sz val="9"/>
      <color indexed="10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4" fillId="0" borderId="0" xfId="0" applyNumberFormat="1" applyFont="1" applyAlignment="1">
      <alignment/>
    </xf>
    <xf numFmtId="4" fontId="4" fillId="0" borderId="10" xfId="0" applyNumberFormat="1" applyFont="1" applyBorder="1" applyAlignment="1">
      <alignment/>
    </xf>
    <xf numFmtId="0" fontId="5" fillId="33" borderId="11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9" fontId="2" fillId="0" borderId="11" xfId="47" applyFont="1" applyBorder="1" applyAlignment="1">
      <alignment/>
    </xf>
    <xf numFmtId="4" fontId="2" fillId="0" borderId="11" xfId="47" applyNumberFormat="1" applyFont="1" applyBorder="1" applyAlignment="1">
      <alignment/>
    </xf>
    <xf numFmtId="0" fontId="4" fillId="34" borderId="11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5" fillId="35" borderId="11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4" xfId="0" applyFont="1" applyBorder="1" applyAlignment="1">
      <alignment/>
    </xf>
    <xf numFmtId="3" fontId="4" fillId="0" borderId="23" xfId="0" applyNumberFormat="1" applyFont="1" applyBorder="1" applyAlignment="1">
      <alignment/>
    </xf>
    <xf numFmtId="9" fontId="4" fillId="0" borderId="10" xfId="47" applyFont="1" applyBorder="1" applyAlignment="1">
      <alignment/>
    </xf>
    <xf numFmtId="4" fontId="4" fillId="0" borderId="24" xfId="0" applyNumberFormat="1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6" fillId="0" borderId="27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30" xfId="0" applyFont="1" applyBorder="1" applyAlignment="1">
      <alignment/>
    </xf>
    <xf numFmtId="164" fontId="7" fillId="0" borderId="11" xfId="0" applyNumberFormat="1" applyFont="1" applyBorder="1" applyAlignment="1">
      <alignment/>
    </xf>
    <xf numFmtId="4" fontId="8" fillId="33" borderId="11" xfId="0" applyNumberFormat="1" applyFont="1" applyFill="1" applyBorder="1" applyAlignment="1">
      <alignment/>
    </xf>
    <xf numFmtId="9" fontId="8" fillId="0" borderId="11" xfId="47" applyFont="1" applyBorder="1" applyAlignment="1">
      <alignment/>
    </xf>
    <xf numFmtId="9" fontId="8" fillId="33" borderId="11" xfId="47" applyFont="1" applyFill="1" applyBorder="1" applyAlignment="1">
      <alignment/>
    </xf>
    <xf numFmtId="9" fontId="7" fillId="0" borderId="11" xfId="47" applyFont="1" applyBorder="1" applyAlignment="1">
      <alignment/>
    </xf>
    <xf numFmtId="164" fontId="9" fillId="0" borderId="11" xfId="0" applyNumberFormat="1" applyFont="1" applyBorder="1" applyAlignment="1">
      <alignment/>
    </xf>
    <xf numFmtId="164" fontId="10" fillId="33" borderId="11" xfId="0" applyNumberFormat="1" applyFont="1" applyFill="1" applyBorder="1" applyAlignment="1">
      <alignment/>
    </xf>
    <xf numFmtId="4" fontId="8" fillId="33" borderId="11" xfId="47" applyNumberFormat="1" applyFont="1" applyFill="1" applyBorder="1" applyAlignment="1">
      <alignment/>
    </xf>
    <xf numFmtId="9" fontId="4" fillId="0" borderId="11" xfId="47" applyFont="1" applyBorder="1" applyAlignment="1">
      <alignment/>
    </xf>
    <xf numFmtId="3" fontId="2" fillId="0" borderId="11" xfId="0" applyNumberFormat="1" applyFont="1" applyBorder="1" applyAlignment="1">
      <alignment/>
    </xf>
    <xf numFmtId="3" fontId="8" fillId="33" borderId="11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7.7109375" style="0" customWidth="1"/>
    <col min="2" max="2" width="33.57421875" style="0" customWidth="1"/>
    <col min="3" max="3" width="15.140625" style="0" customWidth="1"/>
    <col min="4" max="4" width="23.421875" style="0" customWidth="1"/>
    <col min="5" max="5" width="24.421875" style="0" customWidth="1"/>
    <col min="6" max="6" width="23.00390625" style="0" customWidth="1"/>
  </cols>
  <sheetData>
    <row r="1" ht="15.75">
      <c r="B1" s="2" t="s">
        <v>47</v>
      </c>
    </row>
    <row r="3" spans="1:6" ht="12.75">
      <c r="A3" s="53" t="s">
        <v>6</v>
      </c>
      <c r="B3" s="54"/>
      <c r="C3" s="54"/>
      <c r="D3" s="54"/>
      <c r="E3" s="54"/>
      <c r="F3" s="55"/>
    </row>
    <row r="4" spans="1:6" ht="12.75">
      <c r="A4" s="56" t="s">
        <v>7</v>
      </c>
      <c r="B4" s="57" t="s">
        <v>0</v>
      </c>
      <c r="C4" s="57" t="s">
        <v>2</v>
      </c>
      <c r="D4" s="57"/>
      <c r="E4" s="57"/>
      <c r="F4" s="58" t="s">
        <v>1</v>
      </c>
    </row>
    <row r="5" spans="1:6" ht="12.75">
      <c r="A5" s="50">
        <v>1</v>
      </c>
      <c r="B5" s="20" t="s">
        <v>3</v>
      </c>
      <c r="C5" s="24" t="s">
        <v>62</v>
      </c>
      <c r="D5" s="27"/>
      <c r="E5" s="47"/>
      <c r="F5" s="48"/>
    </row>
    <row r="6" spans="1:6" ht="12.75">
      <c r="A6" s="51">
        <v>2</v>
      </c>
      <c r="B6" s="20" t="s">
        <v>4</v>
      </c>
      <c r="C6" s="25" t="s">
        <v>5</v>
      </c>
      <c r="D6" s="33"/>
      <c r="E6" s="48" t="s">
        <v>8</v>
      </c>
      <c r="F6" s="48" t="s">
        <v>9</v>
      </c>
    </row>
    <row r="7" spans="1:6" ht="12.75">
      <c r="A7" s="51">
        <v>3</v>
      </c>
      <c r="B7" s="20" t="s">
        <v>10</v>
      </c>
      <c r="C7" s="25" t="s">
        <v>5</v>
      </c>
      <c r="D7" s="33"/>
      <c r="E7" s="48" t="s">
        <v>11</v>
      </c>
      <c r="F7" s="48" t="s">
        <v>12</v>
      </c>
    </row>
    <row r="8" spans="1:6" ht="12.75">
      <c r="A8" s="51">
        <v>4</v>
      </c>
      <c r="B8" s="20" t="s">
        <v>13</v>
      </c>
      <c r="C8" s="25" t="s">
        <v>5</v>
      </c>
      <c r="D8" s="33"/>
      <c r="E8" s="48" t="s">
        <v>14</v>
      </c>
      <c r="F8" s="48" t="s">
        <v>15</v>
      </c>
    </row>
    <row r="9" spans="1:6" ht="12.75">
      <c r="A9" s="51">
        <v>5</v>
      </c>
      <c r="B9" s="20" t="s">
        <v>16</v>
      </c>
      <c r="C9" s="25" t="s">
        <v>17</v>
      </c>
      <c r="D9" s="33"/>
      <c r="E9" s="48"/>
      <c r="F9" s="48"/>
    </row>
    <row r="10" spans="1:6" ht="12.75">
      <c r="A10" s="51">
        <v>6</v>
      </c>
      <c r="B10" s="20" t="s">
        <v>60</v>
      </c>
      <c r="C10" s="25" t="s">
        <v>18</v>
      </c>
      <c r="D10" s="33"/>
      <c r="E10" s="48"/>
      <c r="F10" s="48"/>
    </row>
    <row r="11" spans="1:6" ht="12.75">
      <c r="A11" s="51">
        <v>7</v>
      </c>
      <c r="B11" s="20" t="s">
        <v>19</v>
      </c>
      <c r="C11" s="25" t="s">
        <v>20</v>
      </c>
      <c r="D11" s="33" t="s">
        <v>21</v>
      </c>
      <c r="E11" s="48" t="s">
        <v>24</v>
      </c>
      <c r="F11" s="48"/>
    </row>
    <row r="12" spans="1:6" ht="12.75">
      <c r="A12" s="51">
        <v>8</v>
      </c>
      <c r="B12" s="20" t="s">
        <v>22</v>
      </c>
      <c r="C12" s="25" t="s">
        <v>20</v>
      </c>
      <c r="D12" s="33" t="s">
        <v>23</v>
      </c>
      <c r="E12" s="48" t="s">
        <v>24</v>
      </c>
      <c r="F12" s="48"/>
    </row>
    <row r="13" spans="1:6" ht="12.75">
      <c r="A13" s="51">
        <v>9</v>
      </c>
      <c r="B13" s="20" t="s">
        <v>25</v>
      </c>
      <c r="C13" s="25" t="s">
        <v>20</v>
      </c>
      <c r="D13" s="33" t="s">
        <v>26</v>
      </c>
      <c r="E13" s="48" t="s">
        <v>24</v>
      </c>
      <c r="F13" s="48"/>
    </row>
    <row r="14" spans="1:6" ht="12.75">
      <c r="A14" s="51">
        <v>10</v>
      </c>
      <c r="B14" s="20" t="s">
        <v>27</v>
      </c>
      <c r="C14" s="25" t="s">
        <v>20</v>
      </c>
      <c r="D14" s="33" t="s">
        <v>28</v>
      </c>
      <c r="E14" s="48" t="s">
        <v>24</v>
      </c>
      <c r="F14" s="48"/>
    </row>
    <row r="15" spans="1:6" ht="12.75">
      <c r="A15" s="51">
        <v>11</v>
      </c>
      <c r="B15" s="20" t="s">
        <v>29</v>
      </c>
      <c r="C15" s="25" t="s">
        <v>20</v>
      </c>
      <c r="D15" s="33" t="s">
        <v>30</v>
      </c>
      <c r="E15" s="48" t="s">
        <v>24</v>
      </c>
      <c r="F15" s="48"/>
    </row>
    <row r="16" spans="1:6" ht="12.75">
      <c r="A16" s="51">
        <v>12</v>
      </c>
      <c r="B16" s="20" t="s">
        <v>31</v>
      </c>
      <c r="C16" s="25" t="s">
        <v>32</v>
      </c>
      <c r="D16" s="33"/>
      <c r="E16" s="48"/>
      <c r="F16" s="48"/>
    </row>
    <row r="17" spans="1:6" ht="12.75">
      <c r="A17" s="51">
        <v>13</v>
      </c>
      <c r="B17" s="20" t="s">
        <v>61</v>
      </c>
      <c r="C17" s="25" t="s">
        <v>34</v>
      </c>
      <c r="D17" s="33"/>
      <c r="E17" s="48"/>
      <c r="F17" s="48" t="s">
        <v>37</v>
      </c>
    </row>
    <row r="18" spans="1:6" ht="12.75">
      <c r="A18" s="51">
        <v>14</v>
      </c>
      <c r="B18" s="20" t="s">
        <v>35</v>
      </c>
      <c r="C18" s="25" t="s">
        <v>36</v>
      </c>
      <c r="D18" s="33"/>
      <c r="E18" s="48"/>
      <c r="F18" s="48"/>
    </row>
    <row r="19" spans="1:6" ht="12.75">
      <c r="A19" s="51">
        <v>15</v>
      </c>
      <c r="B19" s="20" t="s">
        <v>38</v>
      </c>
      <c r="C19" s="25" t="s">
        <v>39</v>
      </c>
      <c r="D19" s="33"/>
      <c r="E19" s="48"/>
      <c r="F19" s="48"/>
    </row>
    <row r="20" spans="1:6" ht="12.75">
      <c r="A20" s="51">
        <v>16</v>
      </c>
      <c r="B20" s="20" t="s">
        <v>40</v>
      </c>
      <c r="C20" s="25" t="s">
        <v>20</v>
      </c>
      <c r="D20" s="33" t="s">
        <v>41</v>
      </c>
      <c r="E20" s="48"/>
      <c r="F20" s="48"/>
    </row>
    <row r="21" spans="1:6" ht="12.75">
      <c r="A21" s="51">
        <v>17</v>
      </c>
      <c r="B21" s="20" t="s">
        <v>42</v>
      </c>
      <c r="C21" s="25" t="s">
        <v>20</v>
      </c>
      <c r="D21" s="33" t="s">
        <v>43</v>
      </c>
      <c r="E21" s="48" t="s">
        <v>24</v>
      </c>
      <c r="F21" s="48"/>
    </row>
    <row r="22" spans="1:6" ht="12.75">
      <c r="A22" s="51">
        <v>18</v>
      </c>
      <c r="B22" s="20" t="s">
        <v>44</v>
      </c>
      <c r="C22" s="25" t="s">
        <v>45</v>
      </c>
      <c r="D22" s="33"/>
      <c r="E22" s="48" t="s">
        <v>24</v>
      </c>
      <c r="F22" s="48"/>
    </row>
    <row r="23" spans="1:6" ht="12.75">
      <c r="A23" s="52"/>
      <c r="B23" s="29"/>
      <c r="C23" s="26"/>
      <c r="D23" s="28"/>
      <c r="E23" s="49"/>
      <c r="F23" s="49" t="s">
        <v>46</v>
      </c>
    </row>
    <row r="24" spans="1:6" ht="12.75">
      <c r="A24" s="1"/>
      <c r="B24" s="1"/>
      <c r="C24" s="1"/>
      <c r="D24" s="1"/>
      <c r="E24" s="1"/>
      <c r="F24" s="1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E1">
      <selection activeCell="P9" sqref="P9"/>
    </sheetView>
  </sheetViews>
  <sheetFormatPr defaultColWidth="9.140625" defaultRowHeight="12.75"/>
  <cols>
    <col min="1" max="1" width="3.28125" style="0" customWidth="1"/>
    <col min="2" max="2" width="29.7109375" style="0" customWidth="1"/>
    <col min="3" max="3" width="13.421875" style="0" bestFit="1" customWidth="1"/>
    <col min="4" max="4" width="9.28125" style="0" customWidth="1"/>
    <col min="5" max="5" width="10.140625" style="0" customWidth="1"/>
    <col min="6" max="6" width="8.421875" style="0" customWidth="1"/>
    <col min="7" max="7" width="9.7109375" style="0" customWidth="1"/>
    <col min="8" max="8" width="8.57421875" style="0" customWidth="1"/>
    <col min="9" max="9" width="12.28125" style="0" customWidth="1"/>
    <col min="10" max="10" width="14.28125" style="0" customWidth="1"/>
    <col min="11" max="11" width="11.28125" style="0" customWidth="1"/>
    <col min="12" max="12" width="9.8515625" style="0" customWidth="1"/>
    <col min="13" max="13" width="14.28125" style="0" customWidth="1"/>
    <col min="14" max="14" width="11.421875" style="0" customWidth="1"/>
    <col min="15" max="15" width="11.00390625" style="0" customWidth="1"/>
    <col min="16" max="16" width="11.8515625" style="0" customWidth="1"/>
  </cols>
  <sheetData>
    <row r="1" ht="15.75">
      <c r="B1" s="2" t="s">
        <v>65</v>
      </c>
    </row>
    <row r="3" spans="1:6" ht="12.75">
      <c r="A3" s="1"/>
      <c r="B3" s="1"/>
      <c r="C3" s="1"/>
      <c r="D3" s="1"/>
      <c r="E3" s="1"/>
      <c r="F3" s="1"/>
    </row>
    <row r="4" spans="1:16" ht="12.75">
      <c r="A4" s="1"/>
      <c r="B4" s="14" t="s">
        <v>0</v>
      </c>
      <c r="C4" s="15" t="s">
        <v>57</v>
      </c>
      <c r="D4" s="15" t="s">
        <v>48</v>
      </c>
      <c r="E4" s="15" t="s">
        <v>49</v>
      </c>
      <c r="F4" s="15" t="s">
        <v>50</v>
      </c>
      <c r="G4" s="15" t="s">
        <v>51</v>
      </c>
      <c r="H4" s="15" t="s">
        <v>52</v>
      </c>
      <c r="I4" s="15" t="s">
        <v>53</v>
      </c>
      <c r="J4" s="15" t="s">
        <v>66</v>
      </c>
      <c r="K4" s="15" t="s">
        <v>54</v>
      </c>
      <c r="L4" s="15" t="s">
        <v>55</v>
      </c>
      <c r="M4" s="15" t="s">
        <v>67</v>
      </c>
      <c r="N4" s="15" t="s">
        <v>64</v>
      </c>
      <c r="O4" s="15" t="s">
        <v>56</v>
      </c>
      <c r="P4" s="9" t="s">
        <v>58</v>
      </c>
    </row>
    <row r="5" spans="1:16" ht="12.75">
      <c r="A5" s="16">
        <v>1</v>
      </c>
      <c r="B5" s="10" t="s">
        <v>69</v>
      </c>
      <c r="C5" s="68">
        <v>13600</v>
      </c>
      <c r="D5" s="68">
        <v>13600</v>
      </c>
      <c r="E5" s="68">
        <v>13600</v>
      </c>
      <c r="F5" s="68">
        <v>13600</v>
      </c>
      <c r="G5" s="68">
        <v>13600</v>
      </c>
      <c r="H5" s="68">
        <v>13600</v>
      </c>
      <c r="I5" s="68">
        <v>13600</v>
      </c>
      <c r="J5" s="68">
        <v>13600</v>
      </c>
      <c r="K5" s="68">
        <v>13600</v>
      </c>
      <c r="L5" s="68">
        <v>13600</v>
      </c>
      <c r="M5" s="68">
        <v>13600</v>
      </c>
      <c r="N5" s="68">
        <v>13600</v>
      </c>
      <c r="O5" s="68">
        <v>13600</v>
      </c>
      <c r="P5" s="69">
        <v>13600</v>
      </c>
    </row>
    <row r="6" spans="1:17" ht="12.75">
      <c r="A6" s="16">
        <v>2</v>
      </c>
      <c r="B6" s="10" t="s">
        <v>4</v>
      </c>
      <c r="C6" s="11">
        <f>419901.63441+3.26693</f>
        <v>419904.90134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0">
        <f>SUM(C6:O6)</f>
        <v>419904.90134</v>
      </c>
      <c r="Q6" s="1"/>
    </row>
    <row r="7" spans="1:17" ht="12.75">
      <c r="A7" s="16">
        <v>3</v>
      </c>
      <c r="B7" s="10" t="s">
        <v>10</v>
      </c>
      <c r="C7" s="11">
        <v>1617.331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60">
        <f>SUM(C7:O7)</f>
        <v>1617.331</v>
      </c>
      <c r="Q7" s="1"/>
    </row>
    <row r="8" spans="1:17" ht="12.75">
      <c r="A8" s="16">
        <v>4</v>
      </c>
      <c r="B8" s="10" t="s">
        <v>13</v>
      </c>
      <c r="C8" s="11">
        <v>9161.225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60">
        <f>SUM(C8:O8)</f>
        <v>9161.225</v>
      </c>
      <c r="Q8" s="1"/>
    </row>
    <row r="9" spans="1:17" ht="12.75">
      <c r="A9" s="16">
        <v>5</v>
      </c>
      <c r="B9" s="10" t="s">
        <v>16</v>
      </c>
      <c r="C9" s="11">
        <f>SUM(C8+C7)</f>
        <v>10778.556</v>
      </c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60">
        <f>SUM(P8+P7)</f>
        <v>10778.556</v>
      </c>
      <c r="Q9" s="1"/>
    </row>
    <row r="10" spans="1:17" ht="12.75">
      <c r="A10" s="16">
        <v>6</v>
      </c>
      <c r="B10" s="17" t="s">
        <v>60</v>
      </c>
      <c r="C10" s="67">
        <f>C9/C6</f>
        <v>0.02566904069374634</v>
      </c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2">
        <f>P9/P6</f>
        <v>0.02566904069374634</v>
      </c>
      <c r="Q10" s="1"/>
    </row>
    <row r="11" spans="1:16" ht="3.75" customHeight="1">
      <c r="A11" s="16"/>
      <c r="B11" s="10"/>
      <c r="C11" s="63"/>
      <c r="D11" s="59"/>
      <c r="E11" s="59"/>
      <c r="F11" s="59"/>
      <c r="G11" s="64"/>
      <c r="H11" s="64"/>
      <c r="I11" s="64"/>
      <c r="J11" s="64"/>
      <c r="K11" s="64"/>
      <c r="L11" s="64"/>
      <c r="M11" s="64"/>
      <c r="N11" s="64"/>
      <c r="O11" s="64"/>
      <c r="P11" s="65"/>
    </row>
    <row r="12" spans="1:17" ht="12.75">
      <c r="A12" s="16">
        <v>7</v>
      </c>
      <c r="B12" s="10" t="s">
        <v>19</v>
      </c>
      <c r="C12" s="11">
        <v>2643361.17</v>
      </c>
      <c r="D12" s="11">
        <v>5018.43</v>
      </c>
      <c r="E12" s="11">
        <v>6647.91</v>
      </c>
      <c r="F12" s="11">
        <v>2303.57</v>
      </c>
      <c r="G12" s="11">
        <v>2684.19</v>
      </c>
      <c r="H12" s="11">
        <v>525.46</v>
      </c>
      <c r="I12" s="11">
        <v>573.98</v>
      </c>
      <c r="J12" s="11">
        <v>664.36</v>
      </c>
      <c r="K12" s="11">
        <v>1086.45</v>
      </c>
      <c r="L12" s="11">
        <v>589.15</v>
      </c>
      <c r="M12" s="11">
        <v>698.79</v>
      </c>
      <c r="N12" s="11">
        <v>538.95</v>
      </c>
      <c r="O12" s="11">
        <v>1714.086</v>
      </c>
      <c r="P12" s="60">
        <f>SUM(C12:O12)</f>
        <v>2666406.4960000003</v>
      </c>
      <c r="Q12" s="6"/>
    </row>
    <row r="13" spans="1:17" ht="12.75">
      <c r="A13" s="16">
        <v>8</v>
      </c>
      <c r="B13" s="10" t="s">
        <v>22</v>
      </c>
      <c r="C13" s="11">
        <v>51317.12</v>
      </c>
      <c r="D13" s="11">
        <v>2320.96</v>
      </c>
      <c r="E13" s="11">
        <v>1425.98</v>
      </c>
      <c r="F13" s="11">
        <v>2108.71</v>
      </c>
      <c r="G13" s="11">
        <v>1770.6</v>
      </c>
      <c r="H13" s="11">
        <v>295.59</v>
      </c>
      <c r="I13" s="11">
        <v>297.99</v>
      </c>
      <c r="J13" s="11">
        <v>487.64</v>
      </c>
      <c r="K13" s="11">
        <v>630.44</v>
      </c>
      <c r="L13" s="11">
        <v>388.33</v>
      </c>
      <c r="M13" s="11">
        <v>460.62</v>
      </c>
      <c r="N13" s="11">
        <v>289.96</v>
      </c>
      <c r="O13" s="11">
        <v>973.804</v>
      </c>
      <c r="P13" s="60">
        <f>SUM(C13:O13)</f>
        <v>62767.744</v>
      </c>
      <c r="Q13" s="6"/>
    </row>
    <row r="14" spans="1:17" ht="12.75">
      <c r="A14" s="16">
        <v>9</v>
      </c>
      <c r="B14" s="10" t="s">
        <v>25</v>
      </c>
      <c r="C14" s="11">
        <v>18588.33</v>
      </c>
      <c r="D14" s="11">
        <v>3182.36</v>
      </c>
      <c r="E14" s="11">
        <v>3358.82</v>
      </c>
      <c r="F14" s="11">
        <v>1717.98</v>
      </c>
      <c r="G14" s="11">
        <v>2209.39</v>
      </c>
      <c r="H14" s="11">
        <v>321.31</v>
      </c>
      <c r="I14" s="11">
        <v>232.8</v>
      </c>
      <c r="J14" s="11">
        <v>484.61</v>
      </c>
      <c r="K14" s="11">
        <v>756.11</v>
      </c>
      <c r="L14" s="11">
        <v>365.67</v>
      </c>
      <c r="M14" s="11">
        <v>386.37</v>
      </c>
      <c r="N14" s="11">
        <v>405.18</v>
      </c>
      <c r="O14" s="11">
        <v>995.447</v>
      </c>
      <c r="P14" s="60">
        <f>SUM(C14:O14)</f>
        <v>33004.377</v>
      </c>
      <c r="Q14" s="6"/>
    </row>
    <row r="15" spans="1:17" ht="12.75">
      <c r="A15" s="16">
        <v>10</v>
      </c>
      <c r="B15" s="10" t="s">
        <v>27</v>
      </c>
      <c r="C15" s="11">
        <v>34967.03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60">
        <f>SUM(C15:O15)</f>
        <v>34967.03</v>
      </c>
      <c r="Q15" s="6"/>
    </row>
    <row r="16" spans="1:17" ht="12.75">
      <c r="A16" s="16">
        <v>11</v>
      </c>
      <c r="B16" s="10" t="s">
        <v>29</v>
      </c>
      <c r="C16" s="11">
        <v>1273.79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60">
        <f>SUM(C16:O16)</f>
        <v>1273.79</v>
      </c>
      <c r="Q16" s="6"/>
    </row>
    <row r="17" spans="1:17" ht="12.75">
      <c r="A17" s="16">
        <v>12</v>
      </c>
      <c r="B17" s="10" t="s">
        <v>31</v>
      </c>
      <c r="C17" s="11">
        <f aca="true" t="shared" si="0" ref="C17:P17">SUM(C16+C15)</f>
        <v>36240.82</v>
      </c>
      <c r="D17" s="11">
        <f t="shared" si="0"/>
        <v>0</v>
      </c>
      <c r="E17" s="11">
        <f t="shared" si="0"/>
        <v>0</v>
      </c>
      <c r="F17" s="11">
        <f t="shared" si="0"/>
        <v>0</v>
      </c>
      <c r="G17" s="11">
        <f t="shared" si="0"/>
        <v>0</v>
      </c>
      <c r="H17" s="11">
        <f t="shared" si="0"/>
        <v>0</v>
      </c>
      <c r="I17" s="11">
        <f t="shared" si="0"/>
        <v>0</v>
      </c>
      <c r="J17" s="11">
        <f t="shared" si="0"/>
        <v>0</v>
      </c>
      <c r="K17" s="11">
        <f t="shared" si="0"/>
        <v>0</v>
      </c>
      <c r="L17" s="11">
        <f t="shared" si="0"/>
        <v>0</v>
      </c>
      <c r="M17" s="11">
        <f t="shared" si="0"/>
        <v>0</v>
      </c>
      <c r="N17" s="11">
        <f t="shared" si="0"/>
        <v>0</v>
      </c>
      <c r="O17" s="11">
        <f t="shared" si="0"/>
        <v>0</v>
      </c>
      <c r="P17" s="60">
        <f t="shared" si="0"/>
        <v>36240.82</v>
      </c>
      <c r="Q17" s="6"/>
    </row>
    <row r="18" spans="1:17" ht="12.75">
      <c r="A18" s="16">
        <v>13</v>
      </c>
      <c r="B18" s="10" t="s">
        <v>33</v>
      </c>
      <c r="C18" s="12">
        <f aca="true" t="shared" si="1" ref="C18:P18">C13/C12</f>
        <v>0.019413586225903442</v>
      </c>
      <c r="D18" s="12">
        <f t="shared" si="1"/>
        <v>0.46248727191571865</v>
      </c>
      <c r="E18" s="12">
        <f t="shared" si="1"/>
        <v>0.21450049714872796</v>
      </c>
      <c r="F18" s="12">
        <f t="shared" si="1"/>
        <v>0.915409559943913</v>
      </c>
      <c r="G18" s="12">
        <f t="shared" si="1"/>
        <v>0.6596403384261174</v>
      </c>
      <c r="H18" s="12">
        <f t="shared" si="1"/>
        <v>0.5625356830205914</v>
      </c>
      <c r="I18" s="12">
        <f t="shared" si="1"/>
        <v>0.5191644308164047</v>
      </c>
      <c r="J18" s="12">
        <f t="shared" si="1"/>
        <v>0.7339996387500752</v>
      </c>
      <c r="K18" s="12">
        <f t="shared" si="1"/>
        <v>0.5802752082470432</v>
      </c>
      <c r="L18" s="12">
        <f t="shared" si="1"/>
        <v>0.6591360434524315</v>
      </c>
      <c r="M18" s="12">
        <f t="shared" si="1"/>
        <v>0.659167990383377</v>
      </c>
      <c r="N18" s="12">
        <f t="shared" si="1"/>
        <v>0.5380090917524816</v>
      </c>
      <c r="O18" s="12">
        <f t="shared" si="1"/>
        <v>0.5681185191408132</v>
      </c>
      <c r="P18" s="62">
        <f t="shared" si="1"/>
        <v>0.023540200676138764</v>
      </c>
      <c r="Q18" s="6"/>
    </row>
    <row r="19" spans="1:17" ht="12.75">
      <c r="A19" s="16">
        <v>14</v>
      </c>
      <c r="B19" s="10" t="s">
        <v>35</v>
      </c>
      <c r="C19" s="12">
        <f aca="true" t="shared" si="2" ref="C19:P19">C17/C13</f>
        <v>0.7062130532656548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  <c r="I19" s="12">
        <f t="shared" si="2"/>
        <v>0</v>
      </c>
      <c r="J19" s="12">
        <f t="shared" si="2"/>
        <v>0</v>
      </c>
      <c r="K19" s="12">
        <f t="shared" si="2"/>
        <v>0</v>
      </c>
      <c r="L19" s="12">
        <f t="shared" si="2"/>
        <v>0</v>
      </c>
      <c r="M19" s="12">
        <f t="shared" si="2"/>
        <v>0</v>
      </c>
      <c r="N19" s="12">
        <f t="shared" si="2"/>
        <v>0</v>
      </c>
      <c r="O19" s="12">
        <f t="shared" si="2"/>
        <v>0</v>
      </c>
      <c r="P19" s="62">
        <f t="shared" si="2"/>
        <v>0.5773796808755783</v>
      </c>
      <c r="Q19" s="6"/>
    </row>
    <row r="20" spans="1:17" ht="12.75">
      <c r="A20" s="16">
        <v>15</v>
      </c>
      <c r="B20" s="10" t="s">
        <v>38</v>
      </c>
      <c r="C20" s="11">
        <f aca="true" t="shared" si="3" ref="C20:P20">C13/C5</f>
        <v>3.773317647058824</v>
      </c>
      <c r="D20" s="11">
        <f t="shared" si="3"/>
        <v>0.17065882352941178</v>
      </c>
      <c r="E20" s="11">
        <f t="shared" si="3"/>
        <v>0.1048514705882353</v>
      </c>
      <c r="F20" s="11">
        <f t="shared" si="3"/>
        <v>0.15505220588235294</v>
      </c>
      <c r="G20" s="11">
        <f t="shared" si="3"/>
        <v>0.13019117647058823</v>
      </c>
      <c r="H20" s="11">
        <f t="shared" si="3"/>
        <v>0.02173455882352941</v>
      </c>
      <c r="I20" s="11">
        <f t="shared" si="3"/>
        <v>0.021911029411764708</v>
      </c>
      <c r="J20" s="11">
        <f t="shared" si="3"/>
        <v>0.035855882352941175</v>
      </c>
      <c r="K20" s="11">
        <f t="shared" si="3"/>
        <v>0.04635588235294118</v>
      </c>
      <c r="L20" s="11">
        <f t="shared" si="3"/>
        <v>0.028553676470588235</v>
      </c>
      <c r="M20" s="11">
        <f t="shared" si="3"/>
        <v>0.03386911764705883</v>
      </c>
      <c r="N20" s="11">
        <f t="shared" si="3"/>
        <v>0.021320588235294115</v>
      </c>
      <c r="O20" s="11">
        <f t="shared" si="3"/>
        <v>0.07160323529411765</v>
      </c>
      <c r="P20" s="60">
        <f t="shared" si="3"/>
        <v>4.615275294117647</v>
      </c>
      <c r="Q20" s="6"/>
    </row>
    <row r="21" spans="1:17" ht="12.75">
      <c r="A21" s="16">
        <v>16</v>
      </c>
      <c r="B21" s="10" t="s">
        <v>40</v>
      </c>
      <c r="C21" s="11">
        <v>84266.3</v>
      </c>
      <c r="D21" s="11">
        <v>3889.51</v>
      </c>
      <c r="E21" s="11">
        <v>4073.36</v>
      </c>
      <c r="F21" s="11">
        <v>2303.57</v>
      </c>
      <c r="G21" s="11">
        <v>2570.3</v>
      </c>
      <c r="H21" s="11">
        <v>485.84</v>
      </c>
      <c r="I21" s="11">
        <v>417.45</v>
      </c>
      <c r="J21" s="11">
        <v>640.92</v>
      </c>
      <c r="K21" s="11">
        <v>903.51</v>
      </c>
      <c r="L21" s="11">
        <v>545.84</v>
      </c>
      <c r="M21" s="11">
        <v>653.75</v>
      </c>
      <c r="N21" s="11">
        <v>538.95</v>
      </c>
      <c r="O21" s="11">
        <v>1687.078</v>
      </c>
      <c r="P21" s="60">
        <f>SUM(C21:O21)</f>
        <v>102976.37799999998</v>
      </c>
      <c r="Q21" s="6"/>
    </row>
    <row r="22" spans="1:17" ht="12.75">
      <c r="A22" s="16">
        <v>17</v>
      </c>
      <c r="B22" s="10" t="s">
        <v>42</v>
      </c>
      <c r="C22" s="11">
        <v>15027.52</v>
      </c>
      <c r="D22" s="11">
        <v>1672.28</v>
      </c>
      <c r="E22" s="11">
        <v>1013.75</v>
      </c>
      <c r="F22" s="11">
        <v>1715.14</v>
      </c>
      <c r="G22" s="11">
        <v>1517.36</v>
      </c>
      <c r="H22" s="11">
        <v>217.08</v>
      </c>
      <c r="I22" s="11">
        <v>151.35</v>
      </c>
      <c r="J22" s="11">
        <v>395.21</v>
      </c>
      <c r="K22" s="11">
        <v>559.8</v>
      </c>
      <c r="L22" s="11">
        <v>298.3</v>
      </c>
      <c r="M22" s="11">
        <v>264.51</v>
      </c>
      <c r="N22" s="11">
        <v>241.66</v>
      </c>
      <c r="O22" s="11">
        <v>391.104</v>
      </c>
      <c r="P22" s="60">
        <f>SUM(C22:O22)</f>
        <v>23465.063999999995</v>
      </c>
      <c r="Q22" s="6"/>
    </row>
    <row r="23" spans="1:17" ht="12.75">
      <c r="A23" s="16">
        <v>18</v>
      </c>
      <c r="B23" s="17" t="s">
        <v>44</v>
      </c>
      <c r="C23" s="13">
        <f aca="true" t="shared" si="4" ref="C23:P23">C21/C22</f>
        <v>5.607465503289964</v>
      </c>
      <c r="D23" s="13">
        <f t="shared" si="4"/>
        <v>2.3258724615495017</v>
      </c>
      <c r="E23" s="13">
        <f t="shared" si="4"/>
        <v>4.018110974106042</v>
      </c>
      <c r="F23" s="13">
        <f t="shared" si="4"/>
        <v>1.3430798652005085</v>
      </c>
      <c r="G23" s="13">
        <f t="shared" si="4"/>
        <v>1.6939289291928088</v>
      </c>
      <c r="H23" s="13">
        <f t="shared" si="4"/>
        <v>2.23806891468583</v>
      </c>
      <c r="I23" s="13">
        <f t="shared" si="4"/>
        <v>2.7581764122893953</v>
      </c>
      <c r="J23" s="13">
        <f t="shared" si="4"/>
        <v>1.6217200981756534</v>
      </c>
      <c r="K23" s="13">
        <f t="shared" si="4"/>
        <v>1.6139871382636657</v>
      </c>
      <c r="L23" s="13">
        <f t="shared" si="4"/>
        <v>1.8298357358364064</v>
      </c>
      <c r="M23" s="13">
        <f t="shared" si="4"/>
        <v>2.4715511700880874</v>
      </c>
      <c r="N23" s="13">
        <f t="shared" si="4"/>
        <v>2.2301994537780354</v>
      </c>
      <c r="O23" s="13">
        <f t="shared" si="4"/>
        <v>4.313630134184258</v>
      </c>
      <c r="P23" s="66">
        <f t="shared" si="4"/>
        <v>4.388497640577499</v>
      </c>
      <c r="Q23" s="6"/>
    </row>
    <row r="24" spans="1:17" ht="12.75">
      <c r="A24" s="1"/>
      <c r="B24" s="1" t="s">
        <v>59</v>
      </c>
      <c r="C24" s="5"/>
      <c r="D24" s="5"/>
      <c r="E24" s="5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6" ht="12.75">
      <c r="A25" s="1"/>
      <c r="B25" s="1"/>
      <c r="C25" s="5"/>
      <c r="D25" s="3"/>
      <c r="E25" s="3"/>
      <c r="F25" s="3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3:16" ht="12.75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3:16" ht="12.7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3:16" ht="12.75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3:16" ht="12.75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3:16" ht="12.75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3:16" ht="12.75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3:16" ht="12.75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3:16" ht="12.75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3:16" ht="12.75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3:16" ht="12.75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3:16" ht="12.75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3:16" ht="12.75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9"/>
  <sheetViews>
    <sheetView tabSelected="1" zoomScalePageLayoutView="0" workbookViewId="0" topLeftCell="A1">
      <selection activeCell="C22" sqref="C22"/>
    </sheetView>
  </sheetViews>
  <sheetFormatPr defaultColWidth="9.140625" defaultRowHeight="12.75"/>
  <cols>
    <col min="2" max="2" width="7.7109375" style="0" customWidth="1"/>
    <col min="3" max="3" width="37.7109375" style="0" customWidth="1"/>
    <col min="4" max="4" width="3.7109375" style="0" customWidth="1"/>
    <col min="5" max="5" width="19.7109375" style="0" customWidth="1"/>
    <col min="6" max="6" width="23.421875" style="0" customWidth="1"/>
    <col min="7" max="7" width="24.421875" style="0" customWidth="1"/>
    <col min="8" max="8" width="23.00390625" style="0" customWidth="1"/>
  </cols>
  <sheetData>
    <row r="1" ht="13.5" thickBot="1"/>
    <row r="2" spans="3:4" ht="18.75" thickBot="1">
      <c r="C2" s="43" t="s">
        <v>63</v>
      </c>
      <c r="D2" s="19"/>
    </row>
    <row r="4" spans="3:4" ht="15.75">
      <c r="C4" s="2" t="s">
        <v>68</v>
      </c>
      <c r="D4" s="2"/>
    </row>
    <row r="5" spans="3:4" ht="15.75">
      <c r="C5" s="2"/>
      <c r="D5" s="2"/>
    </row>
    <row r="6" ht="13.5" thickBot="1"/>
    <row r="7" spans="2:8" ht="12.75">
      <c r="B7" s="23" t="s">
        <v>6</v>
      </c>
      <c r="C7" s="30"/>
      <c r="D7" s="20"/>
      <c r="E7" s="20"/>
      <c r="F7" s="1"/>
      <c r="G7" s="1"/>
      <c r="H7" s="1"/>
    </row>
    <row r="8" spans="2:8" ht="13.5" thickBot="1">
      <c r="B8" s="31" t="s">
        <v>7</v>
      </c>
      <c r="C8" s="32" t="s">
        <v>0</v>
      </c>
      <c r="D8" s="22"/>
      <c r="E8" s="42" t="s">
        <v>59</v>
      </c>
      <c r="F8" s="1"/>
      <c r="G8" s="1"/>
      <c r="H8" s="1"/>
    </row>
    <row r="9" spans="2:8" ht="4.5" customHeight="1" thickBot="1">
      <c r="B9" s="33"/>
      <c r="C9" s="20"/>
      <c r="D9" s="20"/>
      <c r="E9" s="20"/>
      <c r="F9" s="1"/>
      <c r="G9" s="1"/>
      <c r="H9" s="1"/>
    </row>
    <row r="10" spans="2:8" ht="12.75">
      <c r="B10" s="44">
        <v>1</v>
      </c>
      <c r="C10" s="40" t="s">
        <v>3</v>
      </c>
      <c r="D10" s="34"/>
      <c r="E10" s="37">
        <f>výpočet!P5</f>
        <v>13600</v>
      </c>
      <c r="F10" s="1"/>
      <c r="G10" s="1"/>
      <c r="H10" s="1"/>
    </row>
    <row r="11" spans="2:8" ht="12.75">
      <c r="B11" s="45">
        <v>2</v>
      </c>
      <c r="C11" s="21" t="s">
        <v>4</v>
      </c>
      <c r="D11" s="35"/>
      <c r="E11" s="8">
        <f>výpočet!P6</f>
        <v>419904.90134</v>
      </c>
      <c r="F11" s="1"/>
      <c r="G11" s="1"/>
      <c r="H11" s="1"/>
    </row>
    <row r="12" spans="2:8" ht="12.75">
      <c r="B12" s="45">
        <v>3</v>
      </c>
      <c r="C12" s="21" t="s">
        <v>10</v>
      </c>
      <c r="D12" s="35"/>
      <c r="E12" s="8">
        <f>výpočet!P7</f>
        <v>1617.331</v>
      </c>
      <c r="F12" s="1"/>
      <c r="G12" s="1"/>
      <c r="H12" s="1"/>
    </row>
    <row r="13" spans="2:8" ht="12.75">
      <c r="B13" s="45">
        <v>4</v>
      </c>
      <c r="C13" s="21" t="s">
        <v>13</v>
      </c>
      <c r="D13" s="35"/>
      <c r="E13" s="8">
        <f>výpočet!P8</f>
        <v>9161.225</v>
      </c>
      <c r="F13" s="1"/>
      <c r="G13" s="1"/>
      <c r="H13" s="1"/>
    </row>
    <row r="14" spans="2:8" ht="12.75">
      <c r="B14" s="45">
        <v>5</v>
      </c>
      <c r="C14" s="21" t="s">
        <v>16</v>
      </c>
      <c r="D14" s="35"/>
      <c r="E14" s="8">
        <f>výpočet!P9</f>
        <v>10778.556</v>
      </c>
      <c r="F14" s="1"/>
      <c r="G14" s="1"/>
      <c r="H14" s="1"/>
    </row>
    <row r="15" spans="2:8" ht="12.75">
      <c r="B15" s="45">
        <v>6</v>
      </c>
      <c r="C15" s="21" t="s">
        <v>60</v>
      </c>
      <c r="D15" s="35"/>
      <c r="E15" s="38">
        <f>výpočet!P10</f>
        <v>0.02566904069374634</v>
      </c>
      <c r="F15" s="1"/>
      <c r="G15" s="1"/>
      <c r="H15" s="1"/>
    </row>
    <row r="16" spans="2:8" ht="12.75">
      <c r="B16" s="45">
        <v>7</v>
      </c>
      <c r="C16" s="21" t="s">
        <v>19</v>
      </c>
      <c r="D16" s="35"/>
      <c r="E16" s="8">
        <f>výpočet!P12</f>
        <v>2666406.4960000003</v>
      </c>
      <c r="F16" s="1"/>
      <c r="G16" s="1"/>
      <c r="H16" s="1"/>
    </row>
    <row r="17" spans="2:8" ht="12.75">
      <c r="B17" s="45">
        <v>8</v>
      </c>
      <c r="C17" s="21" t="s">
        <v>22</v>
      </c>
      <c r="D17" s="35"/>
      <c r="E17" s="8">
        <f>výpočet!P13</f>
        <v>62767.744</v>
      </c>
      <c r="F17" s="1"/>
      <c r="G17" s="1"/>
      <c r="H17" s="1"/>
    </row>
    <row r="18" spans="2:8" ht="12.75">
      <c r="B18" s="45">
        <v>9</v>
      </c>
      <c r="C18" s="21" t="s">
        <v>25</v>
      </c>
      <c r="D18" s="35"/>
      <c r="E18" s="8">
        <f>výpočet!P14</f>
        <v>33004.377</v>
      </c>
      <c r="F18" s="1"/>
      <c r="G18" s="1"/>
      <c r="H18" s="1"/>
    </row>
    <row r="19" spans="2:8" ht="12.75">
      <c r="B19" s="45">
        <v>10</v>
      </c>
      <c r="C19" s="21" t="s">
        <v>27</v>
      </c>
      <c r="D19" s="35"/>
      <c r="E19" s="8">
        <f>výpočet!P15</f>
        <v>34967.03</v>
      </c>
      <c r="F19" s="1"/>
      <c r="G19" s="1"/>
      <c r="H19" s="1"/>
    </row>
    <row r="20" spans="2:8" ht="12.75">
      <c r="B20" s="45">
        <v>11</v>
      </c>
      <c r="C20" s="21" t="s">
        <v>29</v>
      </c>
      <c r="D20" s="35"/>
      <c r="E20" s="8">
        <f>výpočet!P16</f>
        <v>1273.79</v>
      </c>
      <c r="F20" s="1"/>
      <c r="G20" s="1"/>
      <c r="H20" s="1"/>
    </row>
    <row r="21" spans="2:8" ht="12.75">
      <c r="B21" s="45">
        <v>12</v>
      </c>
      <c r="C21" s="21" t="s">
        <v>31</v>
      </c>
      <c r="D21" s="35"/>
      <c r="E21" s="8">
        <f>výpočet!P17</f>
        <v>36240.82</v>
      </c>
      <c r="F21" s="1"/>
      <c r="G21" s="1"/>
      <c r="H21" s="1"/>
    </row>
    <row r="22" spans="2:8" ht="12.75">
      <c r="B22" s="45">
        <v>13</v>
      </c>
      <c r="C22" s="21" t="s">
        <v>61</v>
      </c>
      <c r="D22" s="35"/>
      <c r="E22" s="38">
        <f>výpočet!P18</f>
        <v>0.023540200676138764</v>
      </c>
      <c r="F22" s="1"/>
      <c r="G22" s="1"/>
      <c r="H22" s="1"/>
    </row>
    <row r="23" spans="2:8" ht="12.75">
      <c r="B23" s="45">
        <v>14</v>
      </c>
      <c r="C23" s="21" t="s">
        <v>35</v>
      </c>
      <c r="D23" s="35"/>
      <c r="E23" s="38">
        <f>výpočet!P19</f>
        <v>0.5773796808755783</v>
      </c>
      <c r="F23" s="1"/>
      <c r="G23" s="1"/>
      <c r="H23" s="1"/>
    </row>
    <row r="24" spans="2:8" ht="12.75">
      <c r="B24" s="45">
        <v>15</v>
      </c>
      <c r="C24" s="21" t="s">
        <v>38</v>
      </c>
      <c r="D24" s="35"/>
      <c r="E24" s="8">
        <f>výpočet!P20</f>
        <v>4.615275294117647</v>
      </c>
      <c r="F24" s="1"/>
      <c r="G24" s="1"/>
      <c r="H24" s="1"/>
    </row>
    <row r="25" spans="2:8" ht="12.75">
      <c r="B25" s="45">
        <v>16</v>
      </c>
      <c r="C25" s="21" t="s">
        <v>40</v>
      </c>
      <c r="D25" s="35"/>
      <c r="E25" s="8">
        <f>výpočet!P21</f>
        <v>102976.37799999998</v>
      </c>
      <c r="F25" s="1"/>
      <c r="G25" s="1"/>
      <c r="H25" s="1"/>
    </row>
    <row r="26" spans="2:8" ht="12.75">
      <c r="B26" s="45">
        <v>17</v>
      </c>
      <c r="C26" s="21" t="s">
        <v>42</v>
      </c>
      <c r="D26" s="35"/>
      <c r="E26" s="8">
        <f>výpočet!P22</f>
        <v>23465.063999999995</v>
      </c>
      <c r="F26" s="1"/>
      <c r="G26" s="1"/>
      <c r="H26" s="1"/>
    </row>
    <row r="27" spans="2:8" ht="13.5" thickBot="1">
      <c r="B27" s="46">
        <v>18</v>
      </c>
      <c r="C27" s="41" t="s">
        <v>44</v>
      </c>
      <c r="D27" s="36"/>
      <c r="E27" s="39">
        <f>výpočet!P23</f>
        <v>4.388497640577499</v>
      </c>
      <c r="F27" s="1"/>
      <c r="G27" s="1"/>
      <c r="H27" s="1"/>
    </row>
    <row r="28" spans="2:8" ht="12.75">
      <c r="B28" s="20"/>
      <c r="C28" s="20"/>
      <c r="D28" s="20"/>
      <c r="E28" s="18"/>
      <c r="F28" s="1"/>
      <c r="G28" s="1"/>
      <c r="H28" s="1"/>
    </row>
    <row r="29" spans="2:8" ht="12.75">
      <c r="B29" s="1"/>
      <c r="C29" s="1"/>
      <c r="D29" s="1"/>
      <c r="E29" s="7"/>
      <c r="F29" s="1"/>
      <c r="G29" s="1"/>
      <c r="H29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&amp;L&amp;D&amp;Rzpracovala : Ing. Kateřina Francová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Krumlov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adm04</cp:lastModifiedBy>
  <cp:lastPrinted>2009-02-10T12:38:24Z</cp:lastPrinted>
  <dcterms:created xsi:type="dcterms:W3CDTF">2009-02-06T08:12:06Z</dcterms:created>
  <dcterms:modified xsi:type="dcterms:W3CDTF">2010-06-08T13:03:25Z</dcterms:modified>
  <cp:category/>
  <cp:version/>
  <cp:contentType/>
  <cp:contentStatus/>
</cp:coreProperties>
</file>